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7" r:id="rId1"/>
    <sheet name="2кв" sheetId="29" r:id="rId2"/>
    <sheet name="3кв" sheetId="30" r:id="rId3"/>
    <sheet name="4кв" sheetId="31" r:id="rId4"/>
    <sheet name="отчет" sheetId="2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'3кв'!$A$1:$E$48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6" i="28" l="1"/>
  <c r="C17" i="28"/>
  <c r="C20" i="28"/>
  <c r="C19" i="28"/>
  <c r="C13" i="28"/>
  <c r="C14" i="28"/>
  <c r="C15" i="28"/>
  <c r="C12" i="28"/>
  <c r="C9" i="28"/>
  <c r="C8" i="28"/>
  <c r="C10" i="28" s="1"/>
  <c r="B45" i="31"/>
  <c r="E28" i="31"/>
  <c r="E24" i="31"/>
  <c r="E22" i="31"/>
  <c r="B48" i="31" s="1"/>
  <c r="B49" i="31" l="1"/>
  <c r="E25" i="30"/>
  <c r="B44" i="30" l="1"/>
  <c r="E24" i="30"/>
  <c r="E22" i="30"/>
  <c r="E27" i="30" l="1"/>
  <c r="B47" i="30" s="1"/>
  <c r="B48" i="30" s="1"/>
  <c r="B44" i="29"/>
  <c r="B47" i="29"/>
  <c r="E24" i="29"/>
  <c r="E27" i="29" s="1"/>
  <c r="B48" i="29" s="1"/>
  <c r="E22" i="29"/>
  <c r="B49" i="29" l="1"/>
  <c r="E28" i="27"/>
  <c r="E25" i="27"/>
  <c r="C22" i="28" l="1"/>
  <c r="C28" i="28"/>
  <c r="B48" i="27"/>
  <c r="E24" i="27"/>
  <c r="E22" i="27"/>
  <c r="B49" i="27" s="1"/>
  <c r="C23" i="28" l="1"/>
  <c r="B50" i="27" l="1"/>
</calcChain>
</file>

<file path=xl/sharedStrings.xml><?xml version="1.0" encoding="utf-8"?>
<sst xmlns="http://schemas.openxmlformats.org/spreadsheetml/2006/main" count="267" uniqueCount="99">
  <si>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</si>
  <si>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</si>
  <si>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</si>
  <si>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</si>
  <si>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</si>
  <si>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</si>
  <si>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</si>
  <si>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</si>
  <si>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</si>
  <si>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</si>
  <si>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</si>
  <si>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</si>
  <si>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</si>
  <si>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</si>
  <si>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</si>
  <si>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</si>
  <si>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</si>
  <si>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</si>
  <si>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</si>
  <si>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</si>
  <si>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</si>
  <si>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</si>
  <si>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</si>
  <si>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</si>
  <si>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</si>
  <si>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</si>
  <si>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</si>
  <si>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</si>
  <si>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</si>
  <si>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</si>
  <si>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</si>
  <si>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</si>
  <si>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</si>
  <si>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</si>
  <si>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</si>
  <si>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</si>
  <si>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именуемый в дальнейшем "Заказчик", в лице 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</si>
  <si>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</si>
  <si>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</si>
  <si>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</si>
  <si>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t>г. Россошь, ул. Лизы Чайкиной 1и</t>
  </si>
  <si>
    <t xml:space="preserve">Общехозяйственные расходы МКД </t>
  </si>
  <si>
    <t>Sдома=766,2м2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</si>
  <si>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№1и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</si>
  <si>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</si>
  <si>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Стоимость материалов 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</si>
  <si>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</si>
  <si>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</si>
  <si>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Оплачено за размещение оборудования в МОП интернет Квант-телеком </t>
  </si>
  <si>
    <t>Предъявлено населению 47512,08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</si>
  <si>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</si>
  <si>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</si>
  <si>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</si>
  <si>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</si>
  <si>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</si>
  <si>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</si>
  <si>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</si>
  <si>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</si>
  <si>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</si>
  <si>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Стоимость материалов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</si>
  <si>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</si>
  <si>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</si>
  <si>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</si>
  <si>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</si>
  <si>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</si>
  <si>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</si>
  <si>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</si>
  <si>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Лизы Чайкиной, д. 1и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</si>
  <si>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</si>
  <si>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</si>
  <si>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</si>
  <si>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</si>
  <si>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10  2023 г. по "31" 12 2023 г. выполнено работ (оказано услуг) на общую сумму сорок три тысячи восемьсот пятьдесят девять рублей 49 копеек.</t>
  </si>
  <si>
    <t>за 2 квартал 2024 года</t>
  </si>
  <si>
    <t>30.06.2024 г.</t>
  </si>
  <si>
    <t>2 квартал</t>
  </si>
  <si>
    <t xml:space="preserve">           2. Всего за период с "01" 04  2024 г. по "30" 06 2024 г. выполнено работ (оказано услуг) на общую сумму сорок три тысячи семьсот семьдесят два рубля 13 копеек.</t>
  </si>
  <si>
    <t>за 3 квартал 2024 года</t>
  </si>
  <si>
    <t>30.09.2024 г.</t>
  </si>
  <si>
    <t>3 квартал</t>
  </si>
  <si>
    <t>S дома = 766,2 м2</t>
  </si>
  <si>
    <t xml:space="preserve">именуемый в дальнейшем "Заказчик", в лице____________________________________________  </t>
  </si>
  <si>
    <t xml:space="preserve">           2. Всего за период с "01" 07  2024 г. по "30" 09 2024 г. выполнено работ (оказано услуг) на общую сумму сорок семь тысяч сто семь рублей 10 копеек.</t>
  </si>
  <si>
    <t>Предъявлено населению 51902,46</t>
  </si>
  <si>
    <t>за 4 квартал 2024 года</t>
  </si>
  <si>
    <t>31.12.2024 г.</t>
  </si>
  <si>
    <t>Поверка ОДПУ ХВС</t>
  </si>
  <si>
    <t>4 квартал</t>
  </si>
  <si>
    <t xml:space="preserve">           2. Всего за период с "01" 10  2024 г. по "31" 12 2024 г. выполнено работ (оказано услуг) на общую сумму сорок семь тысяч семьсот сорок один рубль 72 копейки.</t>
  </si>
  <si>
    <t>НА ЛИЦЕВОМ СЧЕТЕ  ЗА  период  с 01.01.2024 г. по 31.12.2024 г.</t>
  </si>
  <si>
    <t>Начислено всего 198829,08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</si>
  <si>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</si>
  <si>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</si>
  <si>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</si>
  <si>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</si>
  <si>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</si>
  <si>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Непредвиденные работы 0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</si>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</sst>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20" fillId="0" borderId="0" xfId="0" applyNumberFormat="1" applyFont="1"/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1" zoomScaleSheetLayoutView="100" workbookViewId="0">
      <selection activeCell="A26" sqref="A26"/>
    </sheetView>
  </sheetViews>
  <sheetFormatPr defaultColWidth="9.140625" defaultRowHeight="15" x14ac:dyDescent="0.25"/>
  <cols>
    <col min="1" max="1" width="36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6.75" customHeight="1" x14ac:dyDescent="0.25">
      <c r="A2" s="61" t="s">
        <v>12</v>
      </c>
      <c r="B2" s="62"/>
      <c r="C2" s="62"/>
      <c r="D2" s="62"/>
      <c r="E2" s="62"/>
    </row>
    <row r="3" spans="1:5" ht="15" customHeight="1" x14ac:dyDescent="0.25">
      <c r="A3" s="63" t="s">
        <v>68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43"/>
      <c r="E4" s="26" t="s">
        <v>69</v>
      </c>
    </row>
    <row r="5" spans="1:5" x14ac:dyDescent="0.25">
      <c r="A5" s="25"/>
      <c r="B5" s="4"/>
      <c r="C5" s="4"/>
      <c r="D5" s="4"/>
      <c r="E5" s="4"/>
    </row>
    <row r="6" spans="1:5" ht="15" customHeight="1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40</v>
      </c>
      <c r="B7" s="65"/>
      <c r="C7" s="65"/>
      <c r="D7" s="65"/>
      <c r="E7" s="65"/>
    </row>
    <row r="8" spans="1:5" ht="17.25" customHeight="1" x14ac:dyDescent="0.25">
      <c r="A8" s="67" t="s">
        <v>1</v>
      </c>
      <c r="B8" s="67"/>
      <c r="C8" s="67"/>
      <c r="D8" s="67"/>
      <c r="E8" s="67"/>
    </row>
    <row r="9" spans="1:5" ht="14.25" customHeight="1" x14ac:dyDescent="0.25">
      <c r="A9" s="64" t="s">
        <v>36</v>
      </c>
      <c r="B9" s="64"/>
      <c r="C9" s="64"/>
      <c r="D9" s="64"/>
      <c r="E9" s="64"/>
    </row>
    <row r="10" spans="1:5" ht="22.5" customHeight="1" x14ac:dyDescent="0.25">
      <c r="A10" s="68" t="s">
        <v>14</v>
      </c>
      <c r="B10" s="69"/>
      <c r="C10" s="69"/>
      <c r="D10" s="69"/>
      <c r="E10" s="69"/>
    </row>
    <row r="11" spans="1:5" ht="34.5" customHeight="1" x14ac:dyDescent="0.25">
      <c r="A11" s="64" t="s">
        <v>38</v>
      </c>
      <c r="B11" s="64"/>
      <c r="C11" s="64"/>
      <c r="D11" s="64"/>
      <c r="E11" s="64"/>
    </row>
    <row r="12" spans="1:5" ht="18" customHeight="1" x14ac:dyDescent="0.25">
      <c r="A12" s="67" t="s">
        <v>15</v>
      </c>
      <c r="B12" s="70"/>
      <c r="C12" s="70"/>
      <c r="D12" s="70"/>
      <c r="E12" s="70"/>
    </row>
    <row r="13" spans="1:5" ht="15" customHeight="1" x14ac:dyDescent="0.25">
      <c r="A13" s="64" t="s">
        <v>24</v>
      </c>
      <c r="B13" s="64"/>
      <c r="C13" s="64"/>
      <c r="D13" s="64"/>
      <c r="E13" s="64"/>
    </row>
    <row r="14" spans="1:5" ht="1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44</v>
      </c>
      <c r="B15" s="64"/>
      <c r="C15" s="64"/>
      <c r="D15" s="64"/>
      <c r="E15" s="64"/>
    </row>
    <row r="16" spans="1:5" ht="20.25" customHeight="1" x14ac:dyDescent="0.25">
      <c r="A16" s="67" t="s">
        <v>16</v>
      </c>
      <c r="B16" s="70"/>
      <c r="C16" s="70"/>
      <c r="D16" s="70"/>
      <c r="E16" s="70"/>
    </row>
    <row r="17" spans="1:7" ht="36.75" customHeight="1" x14ac:dyDescent="0.25">
      <c r="A17" s="64" t="s">
        <v>17</v>
      </c>
      <c r="B17" s="64"/>
      <c r="C17" s="64"/>
      <c r="D17" s="64"/>
      <c r="E17" s="64"/>
    </row>
    <row r="18" spans="1:7" ht="58.9" customHeight="1" x14ac:dyDescent="0.25">
      <c r="A18" s="64" t="s">
        <v>39</v>
      </c>
      <c r="B18" s="64"/>
      <c r="C18" s="64"/>
      <c r="D18" s="64"/>
      <c r="E18" s="64"/>
    </row>
    <row r="19" spans="1:7" ht="35.25" customHeight="1" x14ac:dyDescent="0.25">
      <c r="A19" s="66" t="s">
        <v>43</v>
      </c>
      <c r="B19" s="66"/>
      <c r="C19" s="66"/>
      <c r="D19" s="66"/>
      <c r="E19" s="66"/>
    </row>
    <row r="20" spans="1:7" ht="19.5" customHeight="1" x14ac:dyDescent="0.25">
      <c r="A20" s="66"/>
      <c r="B20" s="66"/>
      <c r="C20" s="66"/>
      <c r="D20" s="66"/>
      <c r="E20" s="66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45</v>
      </c>
      <c r="B25" s="9" t="s">
        <v>46</v>
      </c>
      <c r="C25" s="3" t="s">
        <v>27</v>
      </c>
      <c r="D25" s="3"/>
      <c r="E25" s="8">
        <f>523.33+300</f>
        <v>823.33</v>
      </c>
    </row>
    <row r="26" spans="1:7" s="51" customFormat="1" ht="60" x14ac:dyDescent="0.25">
      <c r="A26" s="47" t="s">
        <v>70</v>
      </c>
      <c r="B26" s="48" t="s">
        <v>71</v>
      </c>
      <c r="C26" s="49" t="s">
        <v>27</v>
      </c>
      <c r="D26" s="49"/>
      <c r="E26" s="50">
        <v>604</v>
      </c>
    </row>
    <row r="27" spans="1:7" x14ac:dyDescent="0.25">
      <c r="A27" s="20"/>
      <c r="B27" s="9"/>
      <c r="C27" s="3"/>
      <c r="D27" s="3"/>
      <c r="E27" s="8"/>
    </row>
    <row r="28" spans="1:7" x14ac:dyDescent="0.25">
      <c r="A28" s="10" t="s">
        <v>26</v>
      </c>
      <c r="B28" s="11"/>
      <c r="C28" s="12"/>
      <c r="D28" s="12"/>
      <c r="E28" s="13">
        <f>SUM(E22:E27)</f>
        <v>43859.486000000004</v>
      </c>
    </row>
    <row r="30" spans="1:7" ht="29.45" customHeight="1" x14ac:dyDescent="0.25">
      <c r="A30" s="72" t="s">
        <v>72</v>
      </c>
      <c r="B30" s="72"/>
      <c r="C30" s="72"/>
      <c r="D30" s="72"/>
      <c r="E30" s="72"/>
    </row>
    <row r="31" spans="1:7" x14ac:dyDescent="0.25">
      <c r="A31" s="64" t="s">
        <v>21</v>
      </c>
      <c r="B31" s="64"/>
      <c r="C31" s="64"/>
      <c r="D31" s="64"/>
      <c r="E31" s="64"/>
    </row>
    <row r="32" spans="1:7" x14ac:dyDescent="0.25">
      <c r="A32" s="64" t="s">
        <v>20</v>
      </c>
      <c r="B32" s="64"/>
      <c r="C32" s="64"/>
      <c r="D32" s="64"/>
      <c r="E32" s="64"/>
    </row>
    <row r="33" spans="1:5" ht="30.75" customHeight="1" x14ac:dyDescent="0.25">
      <c r="A33" s="64" t="s">
        <v>28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64" t="s">
        <v>18</v>
      </c>
      <c r="B36" s="64"/>
      <c r="C36" s="64"/>
      <c r="D36" s="64"/>
      <c r="E36" s="64"/>
    </row>
    <row r="37" spans="1:5" x14ac:dyDescent="0.25">
      <c r="A37" s="74" t="s">
        <v>47</v>
      </c>
      <c r="B37" s="74"/>
      <c r="C37" s="74"/>
      <c r="D37" s="74"/>
      <c r="E37" s="5"/>
    </row>
    <row r="38" spans="1:5" x14ac:dyDescent="0.25">
      <c r="B38" s="71" t="s">
        <v>19</v>
      </c>
      <c r="C38" s="71"/>
      <c r="D38" s="71"/>
      <c r="E38" s="6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75" t="s">
        <v>37</v>
      </c>
      <c r="B40" s="75"/>
      <c r="C40" s="75"/>
      <c r="D40" s="75"/>
      <c r="E40" s="5"/>
    </row>
    <row r="41" spans="1:5" x14ac:dyDescent="0.25">
      <c r="B41" s="71" t="s">
        <v>19</v>
      </c>
      <c r="C41" s="71"/>
      <c r="D41" s="71"/>
      <c r="E41" s="6" t="s">
        <v>6</v>
      </c>
    </row>
    <row r="43" spans="1:5" x14ac:dyDescent="0.25">
      <c r="A43" s="2" t="s">
        <v>42</v>
      </c>
    </row>
    <row r="44" spans="1:5" x14ac:dyDescent="0.25">
      <c r="A44" s="14" t="s">
        <v>29</v>
      </c>
    </row>
    <row r="45" spans="1:5" x14ac:dyDescent="0.25">
      <c r="A45" s="2" t="s">
        <v>33</v>
      </c>
      <c r="B45" s="15">
        <v>-1612.86</v>
      </c>
    </row>
    <row r="46" spans="1:5" ht="17.25" customHeight="1" x14ac:dyDescent="0.25">
      <c r="A46" s="23" t="s">
        <v>49</v>
      </c>
      <c r="B46" s="16"/>
    </row>
    <row r="47" spans="1:5" x14ac:dyDescent="0.25">
      <c r="A47" s="2" t="s">
        <v>30</v>
      </c>
      <c r="B47" s="16">
        <v>47567.88</v>
      </c>
    </row>
    <row r="48" spans="1:5" ht="32.25" customHeight="1" x14ac:dyDescent="0.25">
      <c r="A48" s="22" t="s">
        <v>48</v>
      </c>
      <c r="B48" s="16">
        <f>100*3</f>
        <v>300</v>
      </c>
    </row>
    <row r="49" spans="1:2" ht="18" customHeight="1" x14ac:dyDescent="0.25">
      <c r="A49" s="23" t="s">
        <v>32</v>
      </c>
      <c r="B49" s="16">
        <f>E28</f>
        <v>43859.486000000004</v>
      </c>
    </row>
    <row r="50" spans="1:2" x14ac:dyDescent="0.25">
      <c r="A50" s="17" t="s">
        <v>31</v>
      </c>
      <c r="B50" s="18">
        <f>B45+B47+B48-B49</f>
        <v>2395.5339999999924</v>
      </c>
    </row>
    <row r="53" spans="1:2" x14ac:dyDescent="0.25">
      <c r="B53" s="2">
        <v>-1612.86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6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6.75" customHeight="1" x14ac:dyDescent="0.25">
      <c r="A2" s="61" t="s">
        <v>12</v>
      </c>
      <c r="B2" s="62"/>
      <c r="C2" s="62"/>
      <c r="D2" s="62"/>
      <c r="E2" s="62"/>
    </row>
    <row r="3" spans="1:5" ht="15" customHeight="1" x14ac:dyDescent="0.25">
      <c r="A3" s="63" t="s">
        <v>73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43"/>
      <c r="E4" s="26" t="s">
        <v>74</v>
      </c>
    </row>
    <row r="5" spans="1:5" x14ac:dyDescent="0.25">
      <c r="A5" s="46"/>
      <c r="B5" s="4"/>
      <c r="C5" s="4"/>
      <c r="D5" s="4"/>
      <c r="E5" s="4"/>
    </row>
    <row r="6" spans="1:5" ht="15" customHeight="1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40</v>
      </c>
      <c r="B7" s="65"/>
      <c r="C7" s="65"/>
      <c r="D7" s="65"/>
      <c r="E7" s="65"/>
    </row>
    <row r="8" spans="1:5" ht="17.25" customHeight="1" x14ac:dyDescent="0.25">
      <c r="A8" s="67" t="s">
        <v>1</v>
      </c>
      <c r="B8" s="67"/>
      <c r="C8" s="67"/>
      <c r="D8" s="67"/>
      <c r="E8" s="67"/>
    </row>
    <row r="9" spans="1:5" ht="14.25" customHeight="1" x14ac:dyDescent="0.25">
      <c r="A9" s="64" t="s">
        <v>36</v>
      </c>
      <c r="B9" s="64"/>
      <c r="C9" s="64"/>
      <c r="D9" s="64"/>
      <c r="E9" s="64"/>
    </row>
    <row r="10" spans="1:5" ht="22.5" customHeight="1" x14ac:dyDescent="0.25">
      <c r="A10" s="68" t="s">
        <v>14</v>
      </c>
      <c r="B10" s="69"/>
      <c r="C10" s="69"/>
      <c r="D10" s="69"/>
      <c r="E10" s="69"/>
    </row>
    <row r="11" spans="1:5" ht="34.5" customHeight="1" x14ac:dyDescent="0.25">
      <c r="A11" s="64" t="s">
        <v>38</v>
      </c>
      <c r="B11" s="64"/>
      <c r="C11" s="64"/>
      <c r="D11" s="64"/>
      <c r="E11" s="64"/>
    </row>
    <row r="12" spans="1:5" ht="18" customHeight="1" x14ac:dyDescent="0.25">
      <c r="A12" s="67" t="s">
        <v>15</v>
      </c>
      <c r="B12" s="70"/>
      <c r="C12" s="70"/>
      <c r="D12" s="70"/>
      <c r="E12" s="70"/>
    </row>
    <row r="13" spans="1:5" ht="15" customHeight="1" x14ac:dyDescent="0.25">
      <c r="A13" s="64" t="s">
        <v>24</v>
      </c>
      <c r="B13" s="64"/>
      <c r="C13" s="64"/>
      <c r="D13" s="64"/>
      <c r="E13" s="64"/>
    </row>
    <row r="14" spans="1:5" ht="1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44</v>
      </c>
      <c r="B15" s="64"/>
      <c r="C15" s="64"/>
      <c r="D15" s="64"/>
      <c r="E15" s="64"/>
    </row>
    <row r="16" spans="1:5" ht="20.25" customHeight="1" x14ac:dyDescent="0.25">
      <c r="A16" s="67" t="s">
        <v>16</v>
      </c>
      <c r="B16" s="70"/>
      <c r="C16" s="70"/>
      <c r="D16" s="70"/>
      <c r="E16" s="70"/>
    </row>
    <row r="17" spans="1:7" ht="36.75" customHeight="1" x14ac:dyDescent="0.25">
      <c r="A17" s="64" t="s">
        <v>17</v>
      </c>
      <c r="B17" s="64"/>
      <c r="C17" s="64"/>
      <c r="D17" s="64"/>
      <c r="E17" s="64"/>
    </row>
    <row r="18" spans="1:7" ht="58.9" customHeight="1" x14ac:dyDescent="0.25">
      <c r="A18" s="64" t="s">
        <v>39</v>
      </c>
      <c r="B18" s="64"/>
      <c r="C18" s="64"/>
      <c r="D18" s="64"/>
      <c r="E18" s="64"/>
    </row>
    <row r="19" spans="1:7" ht="35.25" customHeight="1" x14ac:dyDescent="0.25">
      <c r="A19" s="66" t="s">
        <v>43</v>
      </c>
      <c r="B19" s="66"/>
      <c r="C19" s="66"/>
      <c r="D19" s="66"/>
      <c r="E19" s="66"/>
    </row>
    <row r="20" spans="1:7" ht="19.5" customHeight="1" x14ac:dyDescent="0.25">
      <c r="A20" s="66"/>
      <c r="B20" s="66"/>
      <c r="C20" s="66"/>
      <c r="D20" s="66"/>
      <c r="E20" s="66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45</v>
      </c>
      <c r="B25" s="9" t="s">
        <v>75</v>
      </c>
      <c r="C25" s="3" t="s">
        <v>27</v>
      </c>
      <c r="D25" s="3"/>
      <c r="E25" s="8">
        <v>1339.97</v>
      </c>
    </row>
    <row r="26" spans="1:7" x14ac:dyDescent="0.25">
      <c r="A26" s="20"/>
      <c r="B26" s="9"/>
      <c r="C26" s="3"/>
      <c r="D26" s="3"/>
      <c r="E26" s="8"/>
    </row>
    <row r="27" spans="1:7" x14ac:dyDescent="0.25">
      <c r="A27" s="10" t="s">
        <v>26</v>
      </c>
      <c r="B27" s="11"/>
      <c r="C27" s="12"/>
      <c r="D27" s="12"/>
      <c r="E27" s="13">
        <f>SUM(E22:E26)</f>
        <v>43772.126000000004</v>
      </c>
    </row>
    <row r="29" spans="1:7" ht="29.45" customHeight="1" x14ac:dyDescent="0.25">
      <c r="A29" s="72" t="s">
        <v>76</v>
      </c>
      <c r="B29" s="72"/>
      <c r="C29" s="72"/>
      <c r="D29" s="72"/>
      <c r="E29" s="72"/>
    </row>
    <row r="30" spans="1:7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ht="30.75" customHeight="1" x14ac:dyDescent="0.25">
      <c r="A32" s="64" t="s">
        <v>28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74" t="s">
        <v>47</v>
      </c>
      <c r="B36" s="74"/>
      <c r="C36" s="74"/>
      <c r="D36" s="74"/>
      <c r="E36" s="5"/>
    </row>
    <row r="37" spans="1:5" x14ac:dyDescent="0.25">
      <c r="B37" s="71" t="s">
        <v>19</v>
      </c>
      <c r="C37" s="71"/>
      <c r="D37" s="71"/>
      <c r="E37" s="6" t="s">
        <v>6</v>
      </c>
    </row>
    <row r="38" spans="1:5" x14ac:dyDescent="0.25">
      <c r="A38" s="45"/>
      <c r="B38" s="45"/>
      <c r="C38" s="45"/>
      <c r="D38" s="45"/>
      <c r="E38" s="45"/>
    </row>
    <row r="39" spans="1:5" x14ac:dyDescent="0.25">
      <c r="A39" s="75" t="s">
        <v>37</v>
      </c>
      <c r="B39" s="75"/>
      <c r="C39" s="75"/>
      <c r="D39" s="75"/>
      <c r="E39" s="5"/>
    </row>
    <row r="40" spans="1:5" x14ac:dyDescent="0.25">
      <c r="B40" s="71" t="s">
        <v>19</v>
      </c>
      <c r="C40" s="71"/>
      <c r="D40" s="71"/>
      <c r="E40" s="6" t="s">
        <v>6</v>
      </c>
    </row>
    <row r="42" spans="1:5" x14ac:dyDescent="0.25">
      <c r="A42" s="2" t="s">
        <v>42</v>
      </c>
    </row>
    <row r="43" spans="1:5" x14ac:dyDescent="0.25">
      <c r="A43" s="14" t="s">
        <v>29</v>
      </c>
    </row>
    <row r="44" spans="1:5" x14ac:dyDescent="0.25">
      <c r="A44" s="2" t="s">
        <v>33</v>
      </c>
      <c r="B44" s="15">
        <f>'1кв'!B50</f>
        <v>2395.5339999999924</v>
      </c>
    </row>
    <row r="45" spans="1:5" ht="17.25" customHeight="1" x14ac:dyDescent="0.25">
      <c r="A45" s="44" t="s">
        <v>49</v>
      </c>
      <c r="B45" s="16"/>
    </row>
    <row r="46" spans="1:5" x14ac:dyDescent="0.25">
      <c r="A46" s="2" t="s">
        <v>30</v>
      </c>
      <c r="B46" s="16">
        <v>46220.2</v>
      </c>
    </row>
    <row r="47" spans="1:5" ht="32.25" customHeight="1" x14ac:dyDescent="0.25">
      <c r="A47" s="22" t="s">
        <v>48</v>
      </c>
      <c r="B47" s="16">
        <f>100*3</f>
        <v>300</v>
      </c>
    </row>
    <row r="48" spans="1:5" ht="18" customHeight="1" x14ac:dyDescent="0.25">
      <c r="A48" s="44" t="s">
        <v>32</v>
      </c>
      <c r="B48" s="16">
        <f>E27</f>
        <v>43772.126000000004</v>
      </c>
    </row>
    <row r="49" spans="1:2" x14ac:dyDescent="0.25">
      <c r="A49" s="17" t="s">
        <v>31</v>
      </c>
      <c r="B49" s="18">
        <f>B44+B46+B47-B48</f>
        <v>5143.6079999999856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9685039370078741" right="0.31496062992125984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SheetLayoutView="100" workbookViewId="0">
      <selection activeCell="E43" sqref="E43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6.75" customHeight="1" x14ac:dyDescent="0.25">
      <c r="A2" s="61" t="s">
        <v>12</v>
      </c>
      <c r="B2" s="62"/>
      <c r="C2" s="62"/>
      <c r="D2" s="62"/>
      <c r="E2" s="62"/>
    </row>
    <row r="3" spans="1:5" ht="15" customHeight="1" x14ac:dyDescent="0.25">
      <c r="A3" s="63" t="s">
        <v>77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43"/>
      <c r="E4" s="26" t="s">
        <v>78</v>
      </c>
    </row>
    <row r="5" spans="1:5" x14ac:dyDescent="0.25">
      <c r="A5" s="54"/>
      <c r="B5" s="4"/>
      <c r="C5" s="4"/>
      <c r="D5" s="4"/>
      <c r="E5" s="4"/>
    </row>
    <row r="6" spans="1:5" ht="15" customHeight="1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40</v>
      </c>
      <c r="B7" s="65"/>
      <c r="C7" s="65"/>
      <c r="D7" s="65"/>
      <c r="E7" s="65"/>
    </row>
    <row r="8" spans="1:5" ht="17.25" customHeight="1" x14ac:dyDescent="0.25">
      <c r="A8" s="67" t="s">
        <v>1</v>
      </c>
      <c r="B8" s="67"/>
      <c r="C8" s="67"/>
      <c r="D8" s="67"/>
      <c r="E8" s="67"/>
    </row>
    <row r="9" spans="1:5" ht="14.25" customHeight="1" x14ac:dyDescent="0.25">
      <c r="A9" s="64" t="s">
        <v>81</v>
      </c>
      <c r="B9" s="64"/>
      <c r="C9" s="64"/>
      <c r="D9" s="64"/>
      <c r="E9" s="64"/>
    </row>
    <row r="10" spans="1:5" ht="22.5" customHeight="1" x14ac:dyDescent="0.25">
      <c r="A10" s="68" t="s">
        <v>14</v>
      </c>
      <c r="B10" s="69"/>
      <c r="C10" s="69"/>
      <c r="D10" s="69"/>
      <c r="E10" s="69"/>
    </row>
    <row r="11" spans="1:5" ht="34.5" customHeight="1" x14ac:dyDescent="0.25">
      <c r="A11" s="64" t="s">
        <v>38</v>
      </c>
      <c r="B11" s="64"/>
      <c r="C11" s="64"/>
      <c r="D11" s="64"/>
      <c r="E11" s="64"/>
    </row>
    <row r="12" spans="1:5" ht="18" customHeight="1" x14ac:dyDescent="0.25">
      <c r="A12" s="67" t="s">
        <v>15</v>
      </c>
      <c r="B12" s="70"/>
      <c r="C12" s="70"/>
      <c r="D12" s="70"/>
      <c r="E12" s="70"/>
    </row>
    <row r="13" spans="1:5" ht="15" customHeight="1" x14ac:dyDescent="0.25">
      <c r="A13" s="64" t="s">
        <v>24</v>
      </c>
      <c r="B13" s="64"/>
      <c r="C13" s="64"/>
      <c r="D13" s="64"/>
      <c r="E13" s="64"/>
    </row>
    <row r="14" spans="1:5" ht="1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44</v>
      </c>
      <c r="B15" s="64"/>
      <c r="C15" s="64"/>
      <c r="D15" s="64"/>
      <c r="E15" s="64"/>
    </row>
    <row r="16" spans="1:5" ht="20.25" customHeight="1" x14ac:dyDescent="0.25">
      <c r="A16" s="67" t="s">
        <v>16</v>
      </c>
      <c r="B16" s="70"/>
      <c r="C16" s="70"/>
      <c r="D16" s="70"/>
      <c r="E16" s="70"/>
    </row>
    <row r="17" spans="1:7" ht="36.75" customHeight="1" x14ac:dyDescent="0.25">
      <c r="A17" s="64" t="s">
        <v>17</v>
      </c>
      <c r="B17" s="64"/>
      <c r="C17" s="64"/>
      <c r="D17" s="64"/>
      <c r="E17" s="64"/>
    </row>
    <row r="18" spans="1:7" ht="58.9" customHeight="1" x14ac:dyDescent="0.25">
      <c r="A18" s="64" t="s">
        <v>39</v>
      </c>
      <c r="B18" s="64"/>
      <c r="C18" s="64"/>
      <c r="D18" s="64"/>
      <c r="E18" s="64"/>
    </row>
    <row r="19" spans="1:7" ht="35.25" customHeight="1" x14ac:dyDescent="0.25">
      <c r="A19" s="66" t="s">
        <v>43</v>
      </c>
      <c r="B19" s="66"/>
      <c r="C19" s="66"/>
      <c r="D19" s="66"/>
      <c r="E19" s="66"/>
    </row>
    <row r="20" spans="1:7" ht="19.5" customHeight="1" x14ac:dyDescent="0.25">
      <c r="A20" s="66"/>
      <c r="B20" s="66"/>
      <c r="C20" s="66"/>
      <c r="D20" s="66"/>
      <c r="E20" s="66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15.52</v>
      </c>
      <c r="E22" s="8">
        <f>D22*F20*G20</f>
        <v>35674.272000000004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4.68</v>
      </c>
      <c r="E24" s="8">
        <f>D24*F20*G20</f>
        <v>10757.448</v>
      </c>
    </row>
    <row r="25" spans="1:7" x14ac:dyDescent="0.25">
      <c r="A25" s="7" t="s">
        <v>45</v>
      </c>
      <c r="B25" s="9" t="s">
        <v>79</v>
      </c>
      <c r="C25" s="3" t="s">
        <v>27</v>
      </c>
      <c r="D25" s="3"/>
      <c r="E25" s="8">
        <f>500+175.38</f>
        <v>675.38</v>
      </c>
    </row>
    <row r="26" spans="1:7" x14ac:dyDescent="0.25">
      <c r="A26" s="20"/>
      <c r="B26" s="9"/>
      <c r="C26" s="3"/>
      <c r="D26" s="3"/>
      <c r="E26" s="8"/>
    </row>
    <row r="27" spans="1:7" x14ac:dyDescent="0.25">
      <c r="A27" s="10" t="s">
        <v>26</v>
      </c>
      <c r="B27" s="11"/>
      <c r="C27" s="12"/>
      <c r="D27" s="12"/>
      <c r="E27" s="13">
        <f>SUM(E22:E26)</f>
        <v>47107.1</v>
      </c>
    </row>
    <row r="29" spans="1:7" ht="29.45" customHeight="1" x14ac:dyDescent="0.25">
      <c r="A29" s="72" t="s">
        <v>82</v>
      </c>
      <c r="B29" s="72"/>
      <c r="C29" s="72"/>
      <c r="D29" s="72"/>
      <c r="E29" s="72"/>
    </row>
    <row r="30" spans="1:7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ht="30.75" customHeight="1" x14ac:dyDescent="0.25">
      <c r="A32" s="64" t="s">
        <v>28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74" t="s">
        <v>47</v>
      </c>
      <c r="B36" s="74"/>
      <c r="C36" s="74"/>
      <c r="D36" s="74"/>
      <c r="E36" s="5"/>
    </row>
    <row r="37" spans="1:5" x14ac:dyDescent="0.25">
      <c r="B37" s="71" t="s">
        <v>19</v>
      </c>
      <c r="C37" s="71"/>
      <c r="D37" s="71"/>
      <c r="E37" s="6" t="s">
        <v>6</v>
      </c>
    </row>
    <row r="38" spans="1:5" x14ac:dyDescent="0.25">
      <c r="A38" s="53"/>
      <c r="B38" s="53"/>
      <c r="C38" s="53"/>
      <c r="D38" s="53"/>
      <c r="E38" s="53"/>
    </row>
    <row r="39" spans="1:5" x14ac:dyDescent="0.25">
      <c r="A39" s="75" t="s">
        <v>37</v>
      </c>
      <c r="B39" s="75"/>
      <c r="C39" s="75"/>
      <c r="D39" s="75"/>
      <c r="E39" s="5"/>
    </row>
    <row r="40" spans="1:5" x14ac:dyDescent="0.25">
      <c r="B40" s="71" t="s">
        <v>19</v>
      </c>
      <c r="C40" s="71"/>
      <c r="D40" s="71"/>
      <c r="E40" s="6" t="s">
        <v>6</v>
      </c>
    </row>
    <row r="42" spans="1:5" x14ac:dyDescent="0.25">
      <c r="A42" s="55" t="s">
        <v>80</v>
      </c>
    </row>
    <row r="43" spans="1:5" x14ac:dyDescent="0.25">
      <c r="A43" s="14" t="s">
        <v>29</v>
      </c>
    </row>
    <row r="44" spans="1:5" x14ac:dyDescent="0.25">
      <c r="A44" s="2" t="s">
        <v>33</v>
      </c>
      <c r="B44" s="15">
        <f>'2кв'!B49</f>
        <v>5143.6079999999856</v>
      </c>
    </row>
    <row r="45" spans="1:5" ht="17.25" customHeight="1" x14ac:dyDescent="0.25">
      <c r="A45" s="52" t="s">
        <v>83</v>
      </c>
      <c r="B45" s="16"/>
    </row>
    <row r="46" spans="1:5" x14ac:dyDescent="0.25">
      <c r="A46" s="2" t="s">
        <v>30</v>
      </c>
      <c r="B46" s="16">
        <v>48850.66</v>
      </c>
    </row>
    <row r="47" spans="1:5" ht="18" customHeight="1" x14ac:dyDescent="0.25">
      <c r="A47" s="52" t="s">
        <v>32</v>
      </c>
      <c r="B47" s="16">
        <f>E27</f>
        <v>47107.1</v>
      </c>
    </row>
    <row r="48" spans="1:5" x14ac:dyDescent="0.25">
      <c r="A48" s="17" t="s">
        <v>31</v>
      </c>
      <c r="B48" s="18">
        <f>B44+B46-B47</f>
        <v>6887.1679999999906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19685039370078741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4" zoomScaleSheetLayoutView="100" workbookViewId="0">
      <selection activeCell="A26" sqref="A26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6.75" customHeight="1" x14ac:dyDescent="0.25">
      <c r="A2" s="61" t="s">
        <v>12</v>
      </c>
      <c r="B2" s="62"/>
      <c r="C2" s="62"/>
      <c r="D2" s="62"/>
      <c r="E2" s="62"/>
    </row>
    <row r="3" spans="1:5" ht="15" customHeight="1" x14ac:dyDescent="0.25">
      <c r="A3" s="63" t="s">
        <v>84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43"/>
      <c r="E4" s="26" t="s">
        <v>85</v>
      </c>
    </row>
    <row r="5" spans="1:5" x14ac:dyDescent="0.25">
      <c r="A5" s="58"/>
      <c r="B5" s="4"/>
      <c r="C5" s="4"/>
      <c r="D5" s="4"/>
      <c r="E5" s="4"/>
    </row>
    <row r="6" spans="1:5" ht="15" customHeight="1" x14ac:dyDescent="0.25">
      <c r="A6" s="64" t="s">
        <v>0</v>
      </c>
      <c r="B6" s="64"/>
      <c r="C6" s="64"/>
      <c r="D6" s="64"/>
      <c r="E6" s="64"/>
    </row>
    <row r="7" spans="1:5" ht="17.25" customHeight="1" x14ac:dyDescent="0.25">
      <c r="A7" s="65" t="s">
        <v>40</v>
      </c>
      <c r="B7" s="65"/>
      <c r="C7" s="65"/>
      <c r="D7" s="65"/>
      <c r="E7" s="65"/>
    </row>
    <row r="8" spans="1:5" ht="17.25" customHeight="1" x14ac:dyDescent="0.25">
      <c r="A8" s="67" t="s">
        <v>1</v>
      </c>
      <c r="B8" s="67"/>
      <c r="C8" s="67"/>
      <c r="D8" s="67"/>
      <c r="E8" s="67"/>
    </row>
    <row r="9" spans="1:5" ht="14.25" customHeight="1" x14ac:dyDescent="0.25">
      <c r="A9" s="64" t="s">
        <v>81</v>
      </c>
      <c r="B9" s="64"/>
      <c r="C9" s="64"/>
      <c r="D9" s="64"/>
      <c r="E9" s="64"/>
    </row>
    <row r="10" spans="1:5" ht="22.5" customHeight="1" x14ac:dyDescent="0.25">
      <c r="A10" s="68" t="s">
        <v>14</v>
      </c>
      <c r="B10" s="69"/>
      <c r="C10" s="69"/>
      <c r="D10" s="69"/>
      <c r="E10" s="69"/>
    </row>
    <row r="11" spans="1:5" ht="34.5" customHeight="1" x14ac:dyDescent="0.25">
      <c r="A11" s="64" t="s">
        <v>38</v>
      </c>
      <c r="B11" s="64"/>
      <c r="C11" s="64"/>
      <c r="D11" s="64"/>
      <c r="E11" s="64"/>
    </row>
    <row r="12" spans="1:5" ht="18" customHeight="1" x14ac:dyDescent="0.25">
      <c r="A12" s="67" t="s">
        <v>15</v>
      </c>
      <c r="B12" s="70"/>
      <c r="C12" s="70"/>
      <c r="D12" s="70"/>
      <c r="E12" s="70"/>
    </row>
    <row r="13" spans="1:5" ht="15" customHeight="1" x14ac:dyDescent="0.25">
      <c r="A13" s="64" t="s">
        <v>24</v>
      </c>
      <c r="B13" s="64"/>
      <c r="C13" s="64"/>
      <c r="D13" s="64"/>
      <c r="E13" s="64"/>
    </row>
    <row r="14" spans="1:5" ht="15" customHeight="1" x14ac:dyDescent="0.25">
      <c r="A14" s="67" t="s">
        <v>2</v>
      </c>
      <c r="B14" s="70"/>
      <c r="C14" s="70"/>
      <c r="D14" s="70"/>
      <c r="E14" s="70"/>
    </row>
    <row r="15" spans="1:5" ht="18.75" customHeight="1" x14ac:dyDescent="0.25">
      <c r="A15" s="64" t="s">
        <v>44</v>
      </c>
      <c r="B15" s="64"/>
      <c r="C15" s="64"/>
      <c r="D15" s="64"/>
      <c r="E15" s="64"/>
    </row>
    <row r="16" spans="1:5" ht="20.25" customHeight="1" x14ac:dyDescent="0.25">
      <c r="A16" s="67" t="s">
        <v>16</v>
      </c>
      <c r="B16" s="70"/>
      <c r="C16" s="70"/>
      <c r="D16" s="70"/>
      <c r="E16" s="70"/>
    </row>
    <row r="17" spans="1:7" ht="36.75" customHeight="1" x14ac:dyDescent="0.25">
      <c r="A17" s="64" t="s">
        <v>17</v>
      </c>
      <c r="B17" s="64"/>
      <c r="C17" s="64"/>
      <c r="D17" s="64"/>
      <c r="E17" s="64"/>
    </row>
    <row r="18" spans="1:7" ht="58.9" customHeight="1" x14ac:dyDescent="0.25">
      <c r="A18" s="64" t="s">
        <v>39</v>
      </c>
      <c r="B18" s="64"/>
      <c r="C18" s="64"/>
      <c r="D18" s="64"/>
      <c r="E18" s="64"/>
    </row>
    <row r="19" spans="1:7" ht="35.25" customHeight="1" x14ac:dyDescent="0.25">
      <c r="A19" s="66" t="s">
        <v>43</v>
      </c>
      <c r="B19" s="66"/>
      <c r="C19" s="66"/>
      <c r="D19" s="66"/>
      <c r="E19" s="66"/>
    </row>
    <row r="20" spans="1:7" ht="19.5" customHeight="1" x14ac:dyDescent="0.25">
      <c r="A20" s="66"/>
      <c r="B20" s="66"/>
      <c r="C20" s="66"/>
      <c r="D20" s="66"/>
      <c r="E20" s="66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15.52</v>
      </c>
      <c r="E22" s="8">
        <f>D22*F20*G20</f>
        <v>35674.272000000004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4.68</v>
      </c>
      <c r="E24" s="8">
        <f>D24*F20*G20</f>
        <v>10757.448</v>
      </c>
    </row>
    <row r="25" spans="1:7" x14ac:dyDescent="0.25">
      <c r="A25" s="7" t="s">
        <v>45</v>
      </c>
      <c r="B25" s="9" t="s">
        <v>87</v>
      </c>
      <c r="C25" s="3" t="s">
        <v>27</v>
      </c>
      <c r="D25" s="3"/>
      <c r="E25" s="8">
        <v>290</v>
      </c>
    </row>
    <row r="26" spans="1:7" x14ac:dyDescent="0.25">
      <c r="A26" s="7" t="s">
        <v>86</v>
      </c>
      <c r="B26" s="9" t="s">
        <v>87</v>
      </c>
      <c r="C26" s="3" t="s">
        <v>27</v>
      </c>
      <c r="D26" s="3"/>
      <c r="E26" s="8">
        <v>1020</v>
      </c>
    </row>
    <row r="27" spans="1:7" x14ac:dyDescent="0.25">
      <c r="A27" s="20"/>
      <c r="B27" s="9"/>
      <c r="C27" s="3"/>
      <c r="D27" s="3"/>
      <c r="E27" s="8"/>
    </row>
    <row r="28" spans="1:7" x14ac:dyDescent="0.25">
      <c r="A28" s="10" t="s">
        <v>26</v>
      </c>
      <c r="B28" s="11"/>
      <c r="C28" s="12"/>
      <c r="D28" s="12"/>
      <c r="E28" s="13">
        <f>SUM(E22:E27)</f>
        <v>47741.72</v>
      </c>
    </row>
    <row r="30" spans="1:7" ht="29.45" customHeight="1" x14ac:dyDescent="0.25">
      <c r="A30" s="72" t="s">
        <v>88</v>
      </c>
      <c r="B30" s="72"/>
      <c r="C30" s="72"/>
      <c r="D30" s="72"/>
      <c r="E30" s="72"/>
    </row>
    <row r="31" spans="1:7" ht="30" customHeight="1" x14ac:dyDescent="0.25">
      <c r="A31" s="64" t="s">
        <v>21</v>
      </c>
      <c r="B31" s="64"/>
      <c r="C31" s="64"/>
      <c r="D31" s="64"/>
      <c r="E31" s="64"/>
    </row>
    <row r="32" spans="1:7" x14ac:dyDescent="0.25">
      <c r="A32" s="64" t="s">
        <v>20</v>
      </c>
      <c r="B32" s="64"/>
      <c r="C32" s="64"/>
      <c r="D32" s="64"/>
      <c r="E32" s="64"/>
    </row>
    <row r="33" spans="1:5" ht="30.75" customHeight="1" x14ac:dyDescent="0.25">
      <c r="A33" s="64" t="s">
        <v>28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64" t="s">
        <v>18</v>
      </c>
      <c r="B36" s="64"/>
      <c r="C36" s="64"/>
      <c r="D36" s="64"/>
      <c r="E36" s="64"/>
    </row>
    <row r="37" spans="1:5" x14ac:dyDescent="0.25">
      <c r="A37" s="74" t="s">
        <v>47</v>
      </c>
      <c r="B37" s="74"/>
      <c r="C37" s="74"/>
      <c r="D37" s="74"/>
      <c r="E37" s="5"/>
    </row>
    <row r="38" spans="1:5" x14ac:dyDescent="0.25">
      <c r="B38" s="71" t="s">
        <v>19</v>
      </c>
      <c r="C38" s="71"/>
      <c r="D38" s="71"/>
      <c r="E38" s="6" t="s">
        <v>6</v>
      </c>
    </row>
    <row r="39" spans="1:5" x14ac:dyDescent="0.25">
      <c r="A39" s="57"/>
      <c r="B39" s="57"/>
      <c r="C39" s="57"/>
      <c r="D39" s="57"/>
      <c r="E39" s="57"/>
    </row>
    <row r="40" spans="1:5" x14ac:dyDescent="0.25">
      <c r="A40" s="75" t="s">
        <v>37</v>
      </c>
      <c r="B40" s="75"/>
      <c r="C40" s="75"/>
      <c r="D40" s="75"/>
      <c r="E40" s="5"/>
    </row>
    <row r="41" spans="1:5" x14ac:dyDescent="0.25">
      <c r="B41" s="71" t="s">
        <v>19</v>
      </c>
      <c r="C41" s="71"/>
      <c r="D41" s="71"/>
      <c r="E41" s="6" t="s">
        <v>6</v>
      </c>
    </row>
    <row r="43" spans="1:5" x14ac:dyDescent="0.25">
      <c r="A43" s="55" t="s">
        <v>80</v>
      </c>
    </row>
    <row r="44" spans="1:5" x14ac:dyDescent="0.25">
      <c r="A44" s="14" t="s">
        <v>29</v>
      </c>
    </row>
    <row r="45" spans="1:5" x14ac:dyDescent="0.25">
      <c r="A45" s="2" t="s">
        <v>33</v>
      </c>
      <c r="B45" s="15">
        <f>'3кв'!B48</f>
        <v>6887.1679999999906</v>
      </c>
    </row>
    <row r="46" spans="1:5" ht="17.25" customHeight="1" x14ac:dyDescent="0.25">
      <c r="A46" s="56" t="s">
        <v>83</v>
      </c>
      <c r="B46" s="16"/>
    </row>
    <row r="47" spans="1:5" x14ac:dyDescent="0.25">
      <c r="A47" s="2" t="s">
        <v>30</v>
      </c>
      <c r="B47" s="16">
        <v>53371.43</v>
      </c>
    </row>
    <row r="48" spans="1:5" ht="30" x14ac:dyDescent="0.25">
      <c r="A48" s="56" t="s">
        <v>32</v>
      </c>
      <c r="B48" s="16">
        <f>E28</f>
        <v>47741.72</v>
      </c>
    </row>
    <row r="49" spans="1:2" x14ac:dyDescent="0.25">
      <c r="A49" s="17" t="s">
        <v>31</v>
      </c>
      <c r="B49" s="18">
        <f>B45+B47-B48</f>
        <v>12516.87799999999</v>
      </c>
    </row>
  </sheetData>
  <mergeCells count="29">
    <mergeCell ref="A36:E36"/>
    <mergeCell ref="A37:D37"/>
    <mergeCell ref="B38:D38"/>
    <mergeCell ref="A40:D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9685039370078741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SheetLayoutView="100" workbookViewId="0">
      <selection activeCell="C7" sqref="C7"/>
    </sheetView>
  </sheetViews>
  <sheetFormatPr defaultRowHeight="15.75" x14ac:dyDescent="0.25"/>
  <cols>
    <col min="1" max="1" width="10.5703125" style="80" customWidth="1"/>
    <col min="2" max="2" width="65.7109375" style="80" customWidth="1"/>
    <col min="3" max="3" width="16.140625" style="80" customWidth="1"/>
    <col min="4" max="4" width="11.85546875" style="80" customWidth="1"/>
    <col min="5" max="5" width="14.7109375" style="80" customWidth="1"/>
    <col min="6" max="6" width="12.42578125" style="80" customWidth="1"/>
    <col min="7" max="7" width="12" style="80" customWidth="1"/>
    <col min="8" max="8" width="13.5703125" style="80" customWidth="1"/>
    <col min="9" max="16384" width="9.140625" style="80"/>
  </cols>
  <sheetData>
    <row r="1" spans="1:5" x14ac:dyDescent="0.25">
      <c r="A1" s="77" t="s">
        <v>50</v>
      </c>
      <c r="B1" s="77"/>
      <c r="C1" s="77"/>
      <c r="D1" s="27"/>
    </row>
    <row r="2" spans="1:5" x14ac:dyDescent="0.25">
      <c r="A2" s="78" t="s">
        <v>51</v>
      </c>
      <c r="B2" s="78"/>
      <c r="C2" s="78"/>
      <c r="D2" s="28"/>
    </row>
    <row r="3" spans="1:5" x14ac:dyDescent="0.25">
      <c r="A3" s="78" t="s">
        <v>89</v>
      </c>
      <c r="B3" s="78"/>
      <c r="C3" s="78"/>
      <c r="D3" s="28"/>
    </row>
    <row r="4" spans="1:5" x14ac:dyDescent="0.25">
      <c r="A4" s="77" t="s">
        <v>67</v>
      </c>
      <c r="B4" s="77"/>
      <c r="C4" s="77"/>
      <c r="D4" s="27"/>
    </row>
    <row r="5" spans="1:5" x14ac:dyDescent="0.25">
      <c r="A5" s="79"/>
      <c r="B5" s="79"/>
      <c r="C5" s="79"/>
      <c r="D5" s="1"/>
    </row>
    <row r="6" spans="1:5" x14ac:dyDescent="0.25">
      <c r="A6" s="28"/>
      <c r="B6" s="29" t="s">
        <v>52</v>
      </c>
      <c r="C6" s="81">
        <f>'1кв'!B45</f>
        <v>-1612.86</v>
      </c>
      <c r="D6" s="30"/>
    </row>
    <row r="7" spans="1:5" x14ac:dyDescent="0.25">
      <c r="A7" s="31" t="s">
        <v>53</v>
      </c>
      <c r="B7" s="29" t="s">
        <v>90</v>
      </c>
      <c r="C7" s="81"/>
      <c r="D7" s="30"/>
    </row>
    <row r="8" spans="1:5" x14ac:dyDescent="0.25">
      <c r="B8" s="32" t="s">
        <v>55</v>
      </c>
      <c r="C8" s="82">
        <f>'1кв'!B47+'2кв'!B46+'3кв'!B46+'4кв'!B47</f>
        <v>196010.16999999998</v>
      </c>
      <c r="D8" s="83"/>
    </row>
    <row r="9" spans="1:5" ht="31.5" x14ac:dyDescent="0.25">
      <c r="B9" s="19" t="s">
        <v>48</v>
      </c>
      <c r="C9" s="82">
        <f>'1кв'!B48+'2кв'!B47</f>
        <v>600</v>
      </c>
      <c r="D9" s="83"/>
    </row>
    <row r="10" spans="1:5" x14ac:dyDescent="0.25">
      <c r="A10" s="59"/>
      <c r="B10" s="32" t="s">
        <v>56</v>
      </c>
      <c r="C10" s="84">
        <f>SUM(C8:C9)</f>
        <v>196610.16999999998</v>
      </c>
      <c r="D10" s="30"/>
    </row>
    <row r="11" spans="1:5" x14ac:dyDescent="0.25">
      <c r="A11" s="1"/>
      <c r="B11" s="76"/>
      <c r="C11" s="76"/>
      <c r="D11" s="33"/>
    </row>
    <row r="12" spans="1:5" x14ac:dyDescent="0.25">
      <c r="A12" s="34" t="s">
        <v>57</v>
      </c>
      <c r="B12" s="19" t="s">
        <v>58</v>
      </c>
      <c r="C12" s="82">
        <f>'1кв'!E22+'2кв'!E22+'3кв'!E22+'4кв'!E22</f>
        <v>136169.06400000001</v>
      </c>
      <c r="D12" s="33"/>
    </row>
    <row r="13" spans="1:5" x14ac:dyDescent="0.25">
      <c r="A13" s="34"/>
      <c r="B13" s="85" t="s">
        <v>22</v>
      </c>
      <c r="C13" s="82">
        <f>'1кв'!E23+'2кв'!E23+'3кв'!E23+'4кв'!E23</f>
        <v>0</v>
      </c>
      <c r="D13" s="33"/>
    </row>
    <row r="14" spans="1:5" x14ac:dyDescent="0.25">
      <c r="A14" s="34"/>
      <c r="B14" s="85" t="s">
        <v>41</v>
      </c>
      <c r="C14" s="82">
        <f>'1кв'!E24+'2кв'!E24+'3кв'!E24+'4кв'!E24</f>
        <v>41558.688000000002</v>
      </c>
      <c r="D14" s="33"/>
    </row>
    <row r="15" spans="1:5" x14ac:dyDescent="0.25">
      <c r="A15" s="1"/>
      <c r="B15" s="85" t="s">
        <v>59</v>
      </c>
      <c r="C15" s="82">
        <f>'1кв'!E25+'2кв'!E25+'3кв'!E25+'4кв'!E25</f>
        <v>3128.6800000000003</v>
      </c>
      <c r="D15" s="33"/>
      <c r="E15" s="86"/>
    </row>
    <row r="16" spans="1:5" x14ac:dyDescent="0.25">
      <c r="A16" s="34"/>
      <c r="B16" s="35" t="s">
        <v>96</v>
      </c>
      <c r="C16" s="87">
        <v>0</v>
      </c>
      <c r="D16" s="33"/>
    </row>
    <row r="17" spans="1:5" x14ac:dyDescent="0.25">
      <c r="A17" s="34"/>
      <c r="B17" s="36" t="s">
        <v>60</v>
      </c>
      <c r="C17" s="87">
        <f>SUM(C19:C21)</f>
        <v>1624</v>
      </c>
      <c r="D17" s="33"/>
    </row>
    <row r="18" spans="1:5" x14ac:dyDescent="0.25">
      <c r="A18" s="34"/>
      <c r="B18" s="36" t="s">
        <v>54</v>
      </c>
      <c r="C18" s="87"/>
      <c r="D18" s="33"/>
    </row>
    <row r="19" spans="1:5" ht="31.5" x14ac:dyDescent="0.25">
      <c r="A19" s="34"/>
      <c r="B19" s="88" t="s">
        <v>97</v>
      </c>
      <c r="C19" s="89">
        <f>'1кв'!E26</f>
        <v>604</v>
      </c>
      <c r="D19" s="33"/>
    </row>
    <row r="20" spans="1:5" x14ac:dyDescent="0.25">
      <c r="A20" s="34"/>
      <c r="B20" s="7" t="s">
        <v>98</v>
      </c>
      <c r="C20" s="89">
        <f>'4кв'!E26</f>
        <v>1020</v>
      </c>
      <c r="D20" s="33"/>
    </row>
    <row r="21" spans="1:5" x14ac:dyDescent="0.25">
      <c r="A21" s="34"/>
      <c r="B21" s="88"/>
      <c r="C21" s="89"/>
      <c r="D21" s="33"/>
    </row>
    <row r="22" spans="1:5" x14ac:dyDescent="0.25">
      <c r="A22" s="1"/>
      <c r="B22" s="37" t="s">
        <v>61</v>
      </c>
      <c r="C22" s="90">
        <f>SUM(C12:C17)</f>
        <v>182480.432</v>
      </c>
      <c r="D22" s="33"/>
      <c r="E22" s="86"/>
    </row>
    <row r="23" spans="1:5" x14ac:dyDescent="0.25">
      <c r="A23" s="1"/>
      <c r="B23" s="37" t="s">
        <v>91</v>
      </c>
      <c r="C23" s="91">
        <f>C6+C10-C22</f>
        <v>12516.877999999997</v>
      </c>
      <c r="D23" s="33"/>
    </row>
    <row r="24" spans="1:5" x14ac:dyDescent="0.25">
      <c r="A24" s="1"/>
      <c r="B24" s="31"/>
      <c r="C24" s="31"/>
      <c r="D24" s="33"/>
    </row>
    <row r="25" spans="1:5" x14ac:dyDescent="0.25">
      <c r="A25" s="1"/>
      <c r="B25" s="38" t="s">
        <v>62</v>
      </c>
      <c r="C25" s="38"/>
      <c r="D25" s="33"/>
    </row>
    <row r="26" spans="1:5" x14ac:dyDescent="0.25">
      <c r="A26" s="1"/>
      <c r="B26" s="38" t="s">
        <v>63</v>
      </c>
      <c r="C26" s="39">
        <v>15893.16</v>
      </c>
      <c r="D26" s="33"/>
    </row>
    <row r="27" spans="1:5" x14ac:dyDescent="0.25">
      <c r="A27" s="1"/>
      <c r="B27" s="40" t="s">
        <v>92</v>
      </c>
      <c r="C27" s="41">
        <v>18712.07</v>
      </c>
      <c r="D27" s="33"/>
    </row>
    <row r="28" spans="1:5" x14ac:dyDescent="0.25">
      <c r="A28" s="1"/>
      <c r="B28" s="38" t="s">
        <v>64</v>
      </c>
      <c r="C28" s="42">
        <f>C27-C26</f>
        <v>2818.91</v>
      </c>
      <c r="D28" s="33"/>
    </row>
    <row r="29" spans="1:5" x14ac:dyDescent="0.25">
      <c r="A29" s="1"/>
      <c r="B29" s="31"/>
      <c r="C29" s="31"/>
      <c r="D29" s="33"/>
    </row>
    <row r="30" spans="1:5" x14ac:dyDescent="0.25">
      <c r="A30" s="1"/>
      <c r="B30" s="31"/>
      <c r="C30" s="31"/>
      <c r="D30" s="33"/>
    </row>
    <row r="31" spans="1:5" x14ac:dyDescent="0.25">
      <c r="A31" s="1"/>
      <c r="B31" s="31"/>
      <c r="C31" s="31"/>
      <c r="D31" s="33"/>
    </row>
    <row r="32" spans="1:5" x14ac:dyDescent="0.25">
      <c r="A32" s="1" t="s">
        <v>65</v>
      </c>
      <c r="B32" s="31" t="s">
        <v>93</v>
      </c>
      <c r="C32" s="31"/>
      <c r="D32" s="33"/>
    </row>
    <row r="33" spans="1:4" x14ac:dyDescent="0.25">
      <c r="A33" s="1"/>
      <c r="B33" s="31" t="s">
        <v>94</v>
      </c>
      <c r="C33" s="31"/>
      <c r="D33" s="33"/>
    </row>
    <row r="34" spans="1:4" x14ac:dyDescent="0.25">
      <c r="A34" s="1"/>
      <c r="B34" s="31" t="s">
        <v>95</v>
      </c>
      <c r="C34" s="31"/>
      <c r="D34" s="33"/>
    </row>
    <row r="35" spans="1:4" x14ac:dyDescent="0.25">
      <c r="A35" s="1"/>
      <c r="B35" s="31"/>
      <c r="C35" s="31"/>
      <c r="D35" s="33"/>
    </row>
    <row r="36" spans="1:4" x14ac:dyDescent="0.25">
      <c r="A36" s="1"/>
      <c r="B36" s="31"/>
      <c r="C36" s="31"/>
      <c r="D36" s="33"/>
    </row>
    <row r="37" spans="1:4" x14ac:dyDescent="0.25">
      <c r="A37" s="1"/>
      <c r="B37" s="31" t="s">
        <v>66</v>
      </c>
      <c r="C37" s="31"/>
      <c r="D37" s="33"/>
    </row>
    <row r="38" spans="1:4" x14ac:dyDescent="0.25">
      <c r="A38" s="1"/>
      <c r="B38" s="31"/>
      <c r="C38" s="31"/>
      <c r="D38" s="33"/>
    </row>
    <row r="39" spans="1:4" x14ac:dyDescent="0.25">
      <c r="A39" s="1"/>
      <c r="B39" s="31"/>
      <c r="C39" s="31"/>
      <c r="D39" s="3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2025-02-25T11:19:50Z</dcterms:modified>
</cp:coreProperties>
</file>